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tterc\OneDrive - King County\Desktop\roads props\"/>
    </mc:Choice>
  </mc:AlternateContent>
  <bookViews>
    <workbookView xWindow="0" yWindow="0" windowWidth="28800" windowHeight="12435"/>
  </bookViews>
  <sheets>
    <sheet name="Valuation Worksheet" sheetId="1" r:id="rId1"/>
  </sheets>
  <calcPr calcId="152511"/>
</workbook>
</file>

<file path=xl/calcChain.xml><?xml version="1.0" encoding="utf-8"?>
<calcChain xmlns="http://schemas.openxmlformats.org/spreadsheetml/2006/main">
  <c r="F15" i="1" l="1"/>
  <c r="F16" i="1" s="1"/>
  <c r="F10" i="1"/>
  <c r="F19" i="1" l="1"/>
  <c r="F21" i="1" l="1"/>
  <c r="B24" i="1" s="1"/>
  <c r="B25" i="1" s="1"/>
  <c r="B26" i="1" s="1"/>
</calcChain>
</file>

<file path=xl/sharedStrings.xml><?xml version="1.0" encoding="utf-8"?>
<sst xmlns="http://schemas.openxmlformats.org/spreadsheetml/2006/main" count="28" uniqueCount="27">
  <si>
    <t>Key</t>
  </si>
  <si>
    <t>Input</t>
  </si>
  <si>
    <t>Output</t>
  </si>
  <si>
    <t>Assessment Data</t>
  </si>
  <si>
    <t>Franchise Use</t>
  </si>
  <si>
    <t>Width</t>
  </si>
  <si>
    <t>Length</t>
  </si>
  <si>
    <t>Underground</t>
  </si>
  <si>
    <t>Total Square Feet</t>
  </si>
  <si>
    <t>Rate of Return</t>
  </si>
  <si>
    <t>Monthly Compensation</t>
  </si>
  <si>
    <t>Valuation of Franchise Use Area</t>
  </si>
  <si>
    <t>Total Assessed Land Value</t>
  </si>
  <si>
    <t>Franchise Use Area</t>
  </si>
  <si>
    <t>Value of Franchise Use Area</t>
  </si>
  <si>
    <t>Valuation of Land Adjacent to the ROW in the Franchise Area</t>
  </si>
  <si>
    <t>Estimation of Franchise Compensation - Sample Worksheet</t>
  </si>
  <si>
    <t>Per Square Foot Value of Land Adjacent to the ROW</t>
  </si>
  <si>
    <t>Reduction Factor for Facility Location</t>
  </si>
  <si>
    <t>Estimated Franchise Compensation Calculation</t>
  </si>
  <si>
    <t>Estimate of Annual Compensation</t>
  </si>
  <si>
    <t>Financial Impact Limiting Factor</t>
  </si>
  <si>
    <t>Total Residential Customers</t>
  </si>
  <si>
    <t>Total Other Customers</t>
  </si>
  <si>
    <t>Estimated Monthly Cost per Customer</t>
  </si>
  <si>
    <t>Revised Estimate of Monthly Compensation</t>
  </si>
  <si>
    <t>Revised Estimate of Annual Compensation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</si>
</sst>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&quot;-miles&quot;"/>
    <numFmt numFmtId="165" formatCode="0&quot;-feet&quot;"/>
    <numFmt numFmtId="166" formatCode="#,##0&quot;sf&quot;"/>
    <numFmt numFmtId="167" formatCode="#,##0&quot;'&quot;"/>
    <numFmt numFmtId="168" formatCode="&quot;$&quot;#,##0.00&quot;/sf&quot;"/>
    <numFmt numFmtId="169" formatCode="#,###&quot;-#hh&quot;"/>
    <numFmt numFmtId="170" formatCode="0.0%"/>
    <numFmt numFmtId="171" formatCode="&quot;$&quot;#,##0"/>
    <numFmt numFmtId="172" formatCode="0&quot;-yrs&quot;"/>
    <numFmt numFmtId="173" formatCode="_(* #,##0_);_(* \(#,##0\);_(* &quot;-&quot;??_);_(@_)"/>
    <numFmt numFmtId="174" formatCode="#,##0&quot;-hh/mile&quot;"/>
    <numFmt numFmtId="175" formatCode="&quot;$&quot;#,##0.0_);\(&quot;$&quot;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sz val="14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44" fontId="3" fillId="0" borderId="0" xfId="4" applyFont="1"/>
    <xf numFmtId="0" fontId="3" fillId="0" borderId="0" xfId="0" applyFont="1" applyAlignment="1">
      <alignment wrapText="1"/>
    </xf>
    <xf numFmtId="44" fontId="3" fillId="0" borderId="0" xfId="4" applyNumberFormat="1" applyFont="1"/>
    <xf numFmtId="0" fontId="4" fillId="0" borderId="4" xfId="0" applyFont="1" applyBorder="1"/>
    <xf numFmtId="164" fontId="6" fillId="2" borderId="5" xfId="0" applyNumberFormat="1" applyFont="1" applyFill="1" applyBorder="1"/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4" fontId="6" fillId="3" borderId="5" xfId="0" applyNumberFormat="1" applyFont="1" applyFill="1" applyBorder="1"/>
    <xf numFmtId="0" fontId="4" fillId="0" borderId="4" xfId="0" applyFont="1" applyBorder="1" applyAlignment="1">
      <alignment horizontal="left"/>
    </xf>
    <xf numFmtId="0" fontId="6" fillId="0" borderId="4" xfId="0" applyFont="1" applyBorder="1"/>
    <xf numFmtId="0" fontId="6" fillId="0" borderId="0" xfId="0" applyFont="1" applyBorder="1"/>
    <xf numFmtId="165" fontId="6" fillId="0" borderId="0" xfId="0" applyNumberFormat="1" applyFont="1" applyBorder="1"/>
    <xf numFmtId="0" fontId="6" fillId="0" borderId="0" xfId="0" applyFont="1" applyBorder="1" applyAlignment="1">
      <alignment horizontal="right"/>
    </xf>
    <xf numFmtId="5" fontId="6" fillId="2" borderId="13" xfId="0" applyNumberFormat="1" applyFont="1" applyFill="1" applyBorder="1" applyAlignment="1"/>
    <xf numFmtId="166" fontId="6" fillId="2" borderId="13" xfId="0" applyNumberFormat="1" applyFont="1" applyFill="1" applyBorder="1" applyAlignment="1">
      <alignment horizontal="center"/>
    </xf>
    <xf numFmtId="168" fontId="6" fillId="3" borderId="1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2" xfId="0" applyFont="1" applyBorder="1"/>
    <xf numFmtId="169" fontId="6" fillId="0" borderId="2" xfId="0" applyNumberFormat="1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 applyAlignment="1">
      <alignment horizontal="right"/>
    </xf>
    <xf numFmtId="167" fontId="6" fillId="2" borderId="5" xfId="0" applyNumberFormat="1" applyFont="1" applyFill="1" applyBorder="1" applyAlignment="1">
      <alignment horizontal="center"/>
    </xf>
    <xf numFmtId="0" fontId="6" fillId="0" borderId="0" xfId="0" applyFont="1"/>
    <xf numFmtId="170" fontId="6" fillId="2" borderId="12" xfId="2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73" fontId="6" fillId="0" borderId="0" xfId="1" applyNumberFormat="1" applyFont="1" applyBorder="1"/>
    <xf numFmtId="0" fontId="6" fillId="0" borderId="4" xfId="0" applyFont="1" applyBorder="1" applyAlignment="1">
      <alignment horizontal="right" wrapText="1"/>
    </xf>
    <xf numFmtId="173" fontId="6" fillId="2" borderId="5" xfId="1" applyNumberFormat="1" applyFont="1" applyFill="1" applyBorder="1" applyAlignment="1">
      <alignment vertical="center"/>
    </xf>
    <xf numFmtId="174" fontId="4" fillId="0" borderId="0" xfId="0" applyNumberFormat="1" applyFont="1" applyFill="1" applyBorder="1"/>
    <xf numFmtId="0" fontId="6" fillId="0" borderId="6" xfId="0" applyFont="1" applyBorder="1" applyAlignment="1">
      <alignment horizontal="center" wrapText="1"/>
    </xf>
    <xf numFmtId="171" fontId="6" fillId="0" borderId="0" xfId="0" applyNumberFormat="1" applyFont="1" applyBorder="1"/>
    <xf numFmtId="175" fontId="6" fillId="0" borderId="0" xfId="1" applyNumberFormat="1" applyFont="1" applyFill="1" applyBorder="1" applyAlignment="1">
      <alignment horizontal="right"/>
    </xf>
    <xf numFmtId="0" fontId="6" fillId="0" borderId="4" xfId="0" applyFont="1" applyBorder="1" applyAlignment="1">
      <alignment horizontal="center" wrapText="1"/>
    </xf>
    <xf numFmtId="44" fontId="4" fillId="3" borderId="18" xfId="0" applyNumberFormat="1" applyFont="1" applyFill="1" applyBorder="1"/>
    <xf numFmtId="0" fontId="6" fillId="0" borderId="19" xfId="0" applyFont="1" applyBorder="1"/>
    <xf numFmtId="171" fontId="6" fillId="0" borderId="19" xfId="0" applyNumberFormat="1" applyFont="1" applyBorder="1"/>
    <xf numFmtId="0" fontId="6" fillId="0" borderId="19" xfId="0" applyFont="1" applyBorder="1" applyAlignment="1">
      <alignment horizontal="right"/>
    </xf>
    <xf numFmtId="44" fontId="4" fillId="3" borderId="5" xfId="0" applyNumberFormat="1" applyFont="1" applyFill="1" applyBorder="1"/>
    <xf numFmtId="0" fontId="4" fillId="0" borderId="3" xfId="0" applyFont="1" applyBorder="1" applyAlignment="1">
      <alignment horizontal="center" wrapText="1"/>
    </xf>
    <xf numFmtId="174" fontId="4" fillId="0" borderId="0" xfId="0" applyNumberFormat="1" applyFont="1" applyFill="1" applyBorder="1" applyAlignment="1">
      <alignment horizontal="center" wrapText="1"/>
    </xf>
    <xf numFmtId="44" fontId="4" fillId="2" borderId="13" xfId="0" applyNumberFormat="1" applyFont="1" applyFill="1" applyBorder="1"/>
    <xf numFmtId="166" fontId="6" fillId="0" borderId="0" xfId="0" applyNumberFormat="1" applyFont="1" applyFill="1" applyBorder="1" applyAlignment="1">
      <alignment horizontal="center"/>
    </xf>
    <xf numFmtId="0" fontId="4" fillId="0" borderId="1" xfId="0" applyFont="1" applyFill="1" applyBorder="1"/>
    <xf numFmtId="172" fontId="6" fillId="0" borderId="2" xfId="0" applyNumberFormat="1" applyFont="1" applyFill="1" applyBorder="1" applyAlignment="1">
      <alignment horizontal="right"/>
    </xf>
    <xf numFmtId="0" fontId="6" fillId="0" borderId="2" xfId="0" applyFont="1" applyFill="1" applyBorder="1"/>
    <xf numFmtId="0" fontId="4" fillId="0" borderId="2" xfId="0" applyFont="1" applyBorder="1" applyAlignment="1">
      <alignment horizontal="right"/>
    </xf>
    <xf numFmtId="170" fontId="4" fillId="2" borderId="25" xfId="0" applyNumberFormat="1" applyFont="1" applyFill="1" applyBorder="1" applyAlignment="1">
      <alignment horizontal="center"/>
    </xf>
    <xf numFmtId="42" fontId="4" fillId="3" borderId="26" xfId="0" applyNumberFormat="1" applyFont="1" applyFill="1" applyBorder="1"/>
    <xf numFmtId="174" fontId="4" fillId="0" borderId="27" xfId="0" applyNumberFormat="1" applyFont="1" applyFill="1" applyBorder="1" applyAlignment="1">
      <alignment horizontal="center" wrapText="1"/>
    </xf>
    <xf numFmtId="44" fontId="4" fillId="3" borderId="28" xfId="0" applyNumberFormat="1" applyFont="1" applyFill="1" applyBorder="1"/>
    <xf numFmtId="0" fontId="4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4" fontId="4" fillId="0" borderId="0" xfId="0" applyNumberFormat="1" applyFont="1" applyFill="1" applyBorder="1"/>
    <xf numFmtId="0" fontId="3" fillId="0" borderId="0" xfId="0" applyFont="1" applyFill="1" applyBorder="1"/>
    <xf numFmtId="166" fontId="6" fillId="0" borderId="11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9" xfId="0" applyFont="1" applyBorder="1"/>
    <xf numFmtId="171" fontId="6" fillId="3" borderId="24" xfId="0" applyNumberFormat="1" applyFont="1" applyFill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6" fillId="0" borderId="14" xfId="0" applyFont="1" applyBorder="1"/>
    <xf numFmtId="166" fontId="6" fillId="3" borderId="13" xfId="0" applyNumberFormat="1" applyFont="1" applyFill="1" applyBorder="1" applyAlignment="1">
      <alignment horizontal="center"/>
    </xf>
    <xf numFmtId="44" fontId="4" fillId="0" borderId="30" xfId="0" applyNumberFormat="1" applyFont="1" applyFill="1" applyBorder="1"/>
    <xf numFmtId="0" fontId="4" fillId="0" borderId="6" xfId="0" applyFont="1" applyBorder="1"/>
    <xf numFmtId="2" fontId="4" fillId="0" borderId="31" xfId="0" applyNumberFormat="1" applyFont="1" applyFill="1" applyBorder="1" applyAlignment="1">
      <alignment horizontal="center" wrapText="1"/>
    </xf>
    <xf numFmtId="0" fontId="3" fillId="0" borderId="6" xfId="0" applyFont="1" applyBorder="1"/>
    <xf numFmtId="2" fontId="4" fillId="0" borderId="32" xfId="0" applyNumberFormat="1" applyFont="1" applyFill="1" applyBorder="1" applyAlignment="1">
      <alignment horizontal="center" wrapText="1"/>
    </xf>
    <xf numFmtId="44" fontId="4" fillId="3" borderId="12" xfId="0" applyNumberFormat="1" applyFont="1" applyFill="1" applyBorder="1"/>
    <xf numFmtId="0" fontId="6" fillId="0" borderId="11" xfId="0" applyFont="1" applyBorder="1"/>
    <xf numFmtId="171" fontId="6" fillId="0" borderId="11" xfId="0" applyNumberFormat="1" applyFont="1" applyBorder="1"/>
    <xf numFmtId="0" fontId="6" fillId="0" borderId="11" xfId="0" applyFont="1" applyBorder="1" applyAlignment="1">
      <alignment horizontal="right"/>
    </xf>
    <xf numFmtId="44" fontId="4" fillId="0" borderId="33" xfId="0" applyNumberFormat="1" applyFont="1" applyFill="1" applyBorder="1"/>
    <xf numFmtId="0" fontId="4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6" fillId="0" borderId="15" xfId="0" applyFont="1" applyBorder="1" applyAlignment="1">
      <alignment horizontal="right" wrapText="1"/>
    </xf>
    <xf numFmtId="0" fontId="8" fillId="0" borderId="14" xfId="0" applyFont="1" applyBorder="1" applyAlignment="1">
      <alignment horizontal="right" wrapText="1"/>
    </xf>
  </cellXfs>
  <cellStyles count="5">
    <cellStyle name="Comma" xfId="1" builtinId="3"/>
    <cellStyle name="Currency" xfId="4" builtinId="4"/>
    <cellStyle name="Normal" xfId="0" builtinId="0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topLeftCell="A19" zoomScale="140" zoomScaleNormal="140" workbookViewId="0">
      <selection activeCell="I13" sqref="I13"/>
    </sheetView>
  </sheetViews>
  <sheetFormatPr defaultColWidth="9.140625" defaultRowHeight="15" x14ac:dyDescent="0.25"/>
  <cols>
    <col min="1" max="1" width="26.42578125" style="1" customWidth="1"/>
    <col min="2" max="2" width="14.85546875" style="1" customWidth="1"/>
    <col min="3" max="3" width="12.7109375" style="1" bestFit="1" customWidth="1"/>
    <col min="4" max="4" width="17.140625" style="1" customWidth="1"/>
    <col min="5" max="5" width="18.28515625" style="1" customWidth="1"/>
    <col min="6" max="6" width="18.140625" style="1" customWidth="1"/>
    <col min="7" max="7" width="14.42578125" style="1" customWidth="1"/>
    <col min="8" max="8" width="8.85546875" style="1" customWidth="1"/>
    <col min="9" max="9" width="11.28515625" style="1" customWidth="1"/>
    <col min="10" max="10" width="12.42578125" style="1" bestFit="1" customWidth="1"/>
    <col min="11" max="16384" width="9.140625" style="1"/>
  </cols>
  <sheetData>
    <row r="1" spans="1:6" ht="26.25" thickBot="1" x14ac:dyDescent="0.3">
      <c r="A1" s="88"/>
      <c r="B1" s="88"/>
      <c r="C1" s="88"/>
      <c r="D1" s="88"/>
      <c r="E1" s="88"/>
      <c r="F1" s="88"/>
    </row>
    <row r="2" spans="1:6" ht="18.75" x14ac:dyDescent="0.3">
      <c r="A2" s="89" t="s">
        <v>16</v>
      </c>
      <c r="B2" s="90"/>
      <c r="C2" s="90"/>
      <c r="D2" s="90"/>
      <c r="E2" s="90"/>
      <c r="F2" s="91"/>
    </row>
    <row r="3" spans="1:6" ht="15" customHeight="1" x14ac:dyDescent="0.3">
      <c r="A3" s="53" t="s">
        <v>0</v>
      </c>
      <c r="B3" s="6" t="s">
        <v>1</v>
      </c>
      <c r="C3" s="7"/>
      <c r="D3" s="7"/>
      <c r="E3" s="7"/>
      <c r="F3" s="8"/>
    </row>
    <row r="4" spans="1:6" ht="14.45" customHeight="1" x14ac:dyDescent="0.3">
      <c r="A4" s="5"/>
      <c r="B4" s="9" t="s">
        <v>2</v>
      </c>
      <c r="C4" s="7"/>
      <c r="D4" s="7"/>
      <c r="E4" s="7"/>
      <c r="F4" s="8"/>
    </row>
    <row r="5" spans="1:6" ht="13.15" customHeight="1" x14ac:dyDescent="0.3">
      <c r="A5" s="10"/>
      <c r="B5" s="7"/>
      <c r="C5" s="7"/>
      <c r="D5" s="7"/>
      <c r="E5" s="7"/>
      <c r="F5" s="8"/>
    </row>
    <row r="6" spans="1:6" ht="18.75" x14ac:dyDescent="0.25">
      <c r="A6" s="76" t="s">
        <v>15</v>
      </c>
      <c r="B6" s="79"/>
      <c r="C6" s="79"/>
      <c r="D6" s="79"/>
      <c r="E6" s="79"/>
      <c r="F6" s="80"/>
    </row>
    <row r="7" spans="1:6" ht="37.5" x14ac:dyDescent="0.3">
      <c r="A7" s="11"/>
      <c r="B7" s="12"/>
      <c r="C7" s="13"/>
      <c r="D7" s="12"/>
      <c r="E7" s="12"/>
      <c r="F7" s="32" t="s">
        <v>3</v>
      </c>
    </row>
    <row r="8" spans="1:6" ht="18.75" x14ac:dyDescent="0.3">
      <c r="A8" s="10"/>
      <c r="B8" s="12"/>
      <c r="C8" s="44"/>
      <c r="D8" s="12"/>
      <c r="E8" s="14" t="s">
        <v>12</v>
      </c>
      <c r="F8" s="15">
        <v>73681000</v>
      </c>
    </row>
    <row r="9" spans="1:6" ht="18.75" x14ac:dyDescent="0.3">
      <c r="A9" s="11"/>
      <c r="B9" s="12"/>
      <c r="C9" s="12"/>
      <c r="D9" s="12"/>
      <c r="E9" s="14" t="s">
        <v>8</v>
      </c>
      <c r="F9" s="16">
        <v>6392218</v>
      </c>
    </row>
    <row r="10" spans="1:6" ht="34.5" customHeight="1" x14ac:dyDescent="0.3">
      <c r="A10" s="11"/>
      <c r="B10" s="12"/>
      <c r="C10" s="12"/>
      <c r="D10" s="12"/>
      <c r="E10" s="14" t="s">
        <v>17</v>
      </c>
      <c r="F10" s="17">
        <f>ROUND(F8/F9,2)</f>
        <v>11.53</v>
      </c>
    </row>
    <row r="11" spans="1:6" ht="19.5" customHeight="1" thickBot="1" x14ac:dyDescent="0.35">
      <c r="A11" s="11"/>
      <c r="B11" s="12"/>
      <c r="C11" s="12"/>
      <c r="D11" s="12"/>
      <c r="E11" s="92"/>
      <c r="F11" s="93"/>
    </row>
    <row r="12" spans="1:6" ht="19.5" thickBot="1" x14ac:dyDescent="0.35">
      <c r="A12" s="81" t="s">
        <v>11</v>
      </c>
      <c r="B12" s="82"/>
      <c r="C12" s="82"/>
      <c r="D12" s="82"/>
      <c r="E12" s="82"/>
      <c r="F12" s="83"/>
    </row>
    <row r="13" spans="1:6" ht="18.75" x14ac:dyDescent="0.3">
      <c r="A13" s="18" t="s">
        <v>4</v>
      </c>
      <c r="B13" s="19"/>
      <c r="C13" s="19"/>
      <c r="D13" s="19"/>
      <c r="E13" s="20"/>
      <c r="F13" s="21"/>
    </row>
    <row r="14" spans="1:6" ht="18.75" x14ac:dyDescent="0.3">
      <c r="A14" s="22" t="s">
        <v>5</v>
      </c>
      <c r="B14" s="12"/>
      <c r="C14" s="23">
        <v>15</v>
      </c>
      <c r="D14" s="12"/>
      <c r="E14" s="12"/>
      <c r="F14" s="64"/>
    </row>
    <row r="15" spans="1:6" ht="23.25" customHeight="1" x14ac:dyDescent="0.3">
      <c r="A15" s="22" t="s">
        <v>6</v>
      </c>
      <c r="B15" s="12"/>
      <c r="C15" s="23">
        <v>29278</v>
      </c>
      <c r="D15" s="12"/>
      <c r="E15" s="14" t="s">
        <v>13</v>
      </c>
      <c r="F15" s="65">
        <f>ROUND(C14*C15,2)</f>
        <v>439170</v>
      </c>
    </row>
    <row r="16" spans="1:6" ht="60.75" customHeight="1" thickBot="1" x14ac:dyDescent="0.35">
      <c r="A16" s="60" t="s">
        <v>18</v>
      </c>
      <c r="B16" s="59" t="s">
        <v>7</v>
      </c>
      <c r="C16" s="25">
        <v>0.1</v>
      </c>
      <c r="D16" s="61"/>
      <c r="E16" s="63" t="s">
        <v>14</v>
      </c>
      <c r="F16" s="62">
        <f>ROUND(F15*C16*F10,2)</f>
        <v>506363.01</v>
      </c>
    </row>
    <row r="17" spans="1:12" ht="19.5" thickBot="1" x14ac:dyDescent="0.3">
      <c r="A17" s="84" t="s">
        <v>19</v>
      </c>
      <c r="B17" s="85"/>
      <c r="C17" s="85"/>
      <c r="D17" s="85"/>
      <c r="E17" s="86"/>
      <c r="F17" s="87"/>
    </row>
    <row r="18" spans="1:12" ht="37.5" customHeight="1" thickBot="1" x14ac:dyDescent="0.35">
      <c r="A18" s="26"/>
      <c r="B18" s="27"/>
      <c r="C18" s="27"/>
      <c r="D18" s="27"/>
      <c r="E18" s="27"/>
      <c r="F18" s="41" t="s">
        <v>20</v>
      </c>
      <c r="I18" s="3"/>
    </row>
    <row r="19" spans="1:12" ht="21" customHeight="1" x14ac:dyDescent="0.3">
      <c r="A19" s="45"/>
      <c r="B19" s="46"/>
      <c r="C19" s="47"/>
      <c r="D19" s="48" t="s">
        <v>9</v>
      </c>
      <c r="E19" s="49">
        <v>6.6000000000000003E-2</v>
      </c>
      <c r="F19" s="50">
        <f>ROUND(E19*F16,2)</f>
        <v>33419.96</v>
      </c>
      <c r="G19" s="2"/>
      <c r="I19" s="2"/>
      <c r="J19" s="4"/>
    </row>
    <row r="20" spans="1:12" ht="25.5" customHeight="1" x14ac:dyDescent="0.25">
      <c r="A20" s="76" t="s">
        <v>21</v>
      </c>
      <c r="B20" s="77"/>
      <c r="C20" s="77"/>
      <c r="D20" s="77"/>
      <c r="E20" s="77"/>
      <c r="F20" s="78"/>
    </row>
    <row r="21" spans="1:12" ht="37.5" x14ac:dyDescent="0.3">
      <c r="A21" s="11"/>
      <c r="B21" s="12"/>
      <c r="C21" s="14"/>
      <c r="D21" s="28"/>
      <c r="E21" s="51" t="s">
        <v>10</v>
      </c>
      <c r="F21" s="52">
        <f>ROUND(F19/12,2)</f>
        <v>2785</v>
      </c>
      <c r="G21" s="2"/>
      <c r="H21" s="2"/>
    </row>
    <row r="22" spans="1:12" ht="37.5" x14ac:dyDescent="0.3">
      <c r="A22" s="35" t="s">
        <v>22</v>
      </c>
      <c r="B22" s="30">
        <v>300</v>
      </c>
      <c r="C22" s="14"/>
      <c r="D22" s="28"/>
      <c r="E22" s="42"/>
      <c r="F22" s="66"/>
      <c r="G22" s="2"/>
      <c r="H22" s="2"/>
    </row>
    <row r="23" spans="1:12" ht="29.25" customHeight="1" x14ac:dyDescent="0.3">
      <c r="A23" s="29" t="s">
        <v>23</v>
      </c>
      <c r="B23" s="30">
        <v>194</v>
      </c>
      <c r="C23" s="14"/>
      <c r="D23" s="14"/>
      <c r="E23" s="31"/>
      <c r="F23" s="67"/>
    </row>
    <row r="24" spans="1:12" ht="82.5" customHeight="1" x14ac:dyDescent="0.3">
      <c r="A24" s="56" t="s">
        <v>24</v>
      </c>
      <c r="B24" s="36">
        <f>ROUND(F21/(B22+B23),2)</f>
        <v>5.64</v>
      </c>
      <c r="C24" s="12"/>
      <c r="D24" s="33"/>
      <c r="E24" s="55" t="s">
        <v>21</v>
      </c>
      <c r="F24" s="43">
        <v>5</v>
      </c>
    </row>
    <row r="25" spans="1:12" ht="56.25" customHeight="1" x14ac:dyDescent="0.3">
      <c r="A25" s="68" t="s">
        <v>25</v>
      </c>
      <c r="B25" s="40">
        <f xml:space="preserve"> ROUND(B22*F24+B23*B24,2)</f>
        <v>2594.16</v>
      </c>
      <c r="C25" s="37"/>
      <c r="D25" s="38"/>
      <c r="E25" s="39"/>
      <c r="F25" s="69"/>
    </row>
    <row r="26" spans="1:12" ht="63" customHeight="1" thickBot="1" x14ac:dyDescent="0.35">
      <c r="A26" s="70" t="s">
        <v>26</v>
      </c>
      <c r="B26" s="71">
        <f>ROUND(B25*12,2)</f>
        <v>31129.919999999998</v>
      </c>
      <c r="C26" s="72"/>
      <c r="D26" s="73"/>
      <c r="E26" s="74"/>
      <c r="F26" s="75"/>
      <c r="G26" s="24"/>
      <c r="H26" s="24"/>
      <c r="I26" s="24"/>
      <c r="J26" s="24"/>
      <c r="K26" s="24"/>
      <c r="L26" s="24"/>
    </row>
    <row r="27" spans="1:12" ht="57.75" customHeight="1" x14ac:dyDescent="0.3">
      <c r="A27" s="54"/>
      <c r="B27" s="34"/>
      <c r="C27" s="12"/>
      <c r="D27" s="33"/>
      <c r="E27" s="14"/>
      <c r="F27" s="58"/>
    </row>
    <row r="28" spans="1:12" ht="27" customHeight="1" x14ac:dyDescent="0.3">
      <c r="A28" s="12"/>
      <c r="B28" s="12"/>
      <c r="C28" s="12"/>
      <c r="D28" s="12"/>
      <c r="E28" s="12"/>
      <c r="F28" s="57"/>
    </row>
  </sheetData>
  <mergeCells count="7">
    <mergeCell ref="A20:F20"/>
    <mergeCell ref="A6:F6"/>
    <mergeCell ref="A12:F12"/>
    <mergeCell ref="A17:F17"/>
    <mergeCell ref="A1:F1"/>
    <mergeCell ref="A2:F2"/>
    <mergeCell ref="E11:F11"/>
  </mergeCells>
  <dataValidations count="2">
    <dataValidation type="list" allowBlank="1" showInputMessage="1" showErrorMessage="1" sqref="B16">
      <formula1>"Underground, Aerial"</formula1>
    </dataValidation>
    <dataValidation type="list" allowBlank="1" showInputMessage="1" showErrorMessage="1" sqref="C16">
      <formula1>"10.0%, 25.0%"</formula1>
    </dataValidation>
  </dataValidations>
  <pageMargins left="1.2" right="0.7" top="0.75" bottom="0.75" header="0.3" footer="0.3"/>
  <pageSetup paperSiz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Valuation Worksheet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agibbons</dc:creator>
  <cp:lastModifiedBy>Cameron Satterfield</cp:lastModifiedBy>
  <cp:lastPrinted>2017-12-29T19:51:34Z</cp:lastPrinted>
  <dcterms:created xsi:type="dcterms:W3CDTF">2017-06-27T15:18:24Z</dcterms:created>
  <dcterms:modified xsi:type="dcterms:W3CDTF">2018-01-02T16:32:14Z</dcterms:modified>
</cp:coreProperties>
</file>